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48" yWindow="36" windowWidth="12120" windowHeight="9120" activeTab="0"/>
  </bookViews>
  <sheets>
    <sheet name="РиО" sheetId="1" r:id="rId1"/>
    <sheet name="Труд_Согл" sheetId="2" r:id="rId2"/>
    <sheet name="Воздвиженское" sheetId="3" r:id="rId3"/>
    <sheet name="Дятлово" sheetId="4" r:id="rId4"/>
    <sheet name="Крутцы" sheetId="5" r:id="rId5"/>
    <sheet name="Лист5" sheetId="6" r:id="rId6"/>
  </sheets>
  <definedNames/>
  <calcPr fullCalcOnLoad="1"/>
</workbook>
</file>

<file path=xl/comments1.xml><?xml version="1.0" encoding="utf-8"?>
<comments xmlns="http://schemas.openxmlformats.org/spreadsheetml/2006/main">
  <authors>
    <author>Владимир Хайченко</author>
  </authors>
  <commentList>
    <comment ref="P21" authorId="0">
      <text>
        <r>
          <rPr>
            <b/>
            <sz val="8"/>
            <rFont val="Tahoma"/>
            <family val="0"/>
          </rPr>
          <t xml:space="preserve">по приказу двойная тар.ставка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<sst xmlns="http://schemas.openxmlformats.org/spreadsheetml/2006/main" count="162" uniqueCount="121">
  <si>
    <t xml:space="preserve">Штатное расписание </t>
  </si>
  <si>
    <t>№ п/п</t>
  </si>
  <si>
    <t>Наименование должностей</t>
  </si>
  <si>
    <t>Кол-во штатн.ед.</t>
  </si>
  <si>
    <t>Примечание</t>
  </si>
  <si>
    <t>Генеральный директор</t>
  </si>
  <si>
    <t>Главный бухгалтер</t>
  </si>
  <si>
    <t>Ведущий специалист</t>
  </si>
  <si>
    <t>Начальник отдела услуг и развития (охотовед)</t>
  </si>
  <si>
    <t>Водитель</t>
  </si>
  <si>
    <t>Итого:</t>
  </si>
  <si>
    <t>ФИО</t>
  </si>
  <si>
    <t>Премия 60%</t>
  </si>
  <si>
    <t>Должностной оклад, руб.</t>
  </si>
  <si>
    <t>директор</t>
  </si>
  <si>
    <t>бухгалтер</t>
  </si>
  <si>
    <t>егерь</t>
  </si>
  <si>
    <t>тракторист</t>
  </si>
  <si>
    <t>Золин П.А.</t>
  </si>
  <si>
    <t>Буханцов С.Г.</t>
  </si>
  <si>
    <t xml:space="preserve"> Васькин Г.М.</t>
  </si>
  <si>
    <t xml:space="preserve"> Лобова Е.И.</t>
  </si>
  <si>
    <t xml:space="preserve"> Лавриненко В.А.</t>
  </si>
  <si>
    <t xml:space="preserve"> Назаров Б.П.</t>
  </si>
  <si>
    <t>Сучков А.В.</t>
  </si>
  <si>
    <t>Данилов В.М.</t>
  </si>
  <si>
    <t>Савельев В.Н.</t>
  </si>
  <si>
    <t>Семенов А.С.</t>
  </si>
  <si>
    <t>Назарова Т.Н.</t>
  </si>
  <si>
    <t>Виноградов Н.В.</t>
  </si>
  <si>
    <t>Сазонова Л.В.</t>
  </si>
  <si>
    <t>Аркатов А.В.</t>
  </si>
  <si>
    <t>Комлева С.А.</t>
  </si>
  <si>
    <t>Осипов Е.И.</t>
  </si>
  <si>
    <t>зам. директора</t>
  </si>
  <si>
    <t>охотовед</t>
  </si>
  <si>
    <t>Китаев В.Ю.</t>
  </si>
  <si>
    <t>Старший птицевед</t>
  </si>
  <si>
    <t>Птецевед</t>
  </si>
  <si>
    <t>Лобанова С.Н.</t>
  </si>
  <si>
    <t>Сварщик рабочий</t>
  </si>
  <si>
    <t>8 единиц</t>
  </si>
  <si>
    <t>Итого</t>
  </si>
  <si>
    <t xml:space="preserve">Надбавка за стаж 3% год </t>
  </si>
  <si>
    <t>Всего за месяц</t>
  </si>
  <si>
    <t>Петровская В.В.</t>
  </si>
  <si>
    <t>рабочий птицефермы</t>
  </si>
  <si>
    <t>Кашин Н.В.</t>
  </si>
  <si>
    <t>Штатное расписание</t>
  </si>
  <si>
    <t>РОХ "Воздвиженское" закрепленное за ООО "Клуб рыбаков и охотников"</t>
  </si>
  <si>
    <t>Директор РОХ "Воздвиженское"                                         П.А. Золин</t>
  </si>
  <si>
    <t>Степанов В.А.</t>
  </si>
  <si>
    <t>Храмов М.А.</t>
  </si>
  <si>
    <t>дом рыбака "Дятлово"</t>
  </si>
  <si>
    <t>Сестра-хазяйка</t>
  </si>
  <si>
    <t>Ильина Т.В.</t>
  </si>
  <si>
    <t>Кирчиогло Р.В.</t>
  </si>
  <si>
    <t>Сторож-дворник</t>
  </si>
  <si>
    <t>Спиров А.В.</t>
  </si>
  <si>
    <t>Васин Н.Н.</t>
  </si>
  <si>
    <t>Слесарь</t>
  </si>
  <si>
    <t>Зам.директора по хоз.части</t>
  </si>
  <si>
    <t>Е.А. Степанов</t>
  </si>
  <si>
    <t>Месячный должностной оклад (руб)</t>
  </si>
  <si>
    <t>Общероссийской общественной организации</t>
  </si>
  <si>
    <t>Заместитель Генерального директора</t>
  </si>
  <si>
    <t>"Клуб рыбаков и охотников"</t>
  </si>
  <si>
    <t xml:space="preserve"> Бичков Ю.А.</t>
  </si>
  <si>
    <t>23-30</t>
  </si>
  <si>
    <t>сторож базы Решетниково</t>
  </si>
  <si>
    <t>Брихочева Д.И.</t>
  </si>
  <si>
    <t>Павликов</t>
  </si>
  <si>
    <t>количество единиц</t>
  </si>
  <si>
    <t xml:space="preserve">Всего фонд зарплаты </t>
  </si>
  <si>
    <t>Заведующий</t>
  </si>
  <si>
    <t>Начальник котельной</t>
  </si>
  <si>
    <t>Опереторы-котельной</t>
  </si>
  <si>
    <t>Оперетор котельной - с лесарь по газовому и сантезническому оборудованию</t>
  </si>
  <si>
    <t>Электрик</t>
  </si>
  <si>
    <t>Охранники</t>
  </si>
  <si>
    <t>Зарплата</t>
  </si>
  <si>
    <t>всего:</t>
  </si>
  <si>
    <t>"Дом рыбака" с. Крутцы</t>
  </si>
  <si>
    <t>Повар</t>
  </si>
  <si>
    <t>Пом. повара</t>
  </si>
  <si>
    <t>Горничная</t>
  </si>
  <si>
    <t>Главный специалист по обслужванию технического оборудования</t>
  </si>
  <si>
    <t>Зам. Директора по хозяйственной части</t>
  </si>
  <si>
    <t>Повар, завхоз-кладовцик</t>
  </si>
  <si>
    <t>Завхоз-кладовцик</t>
  </si>
  <si>
    <t>Садовник</t>
  </si>
  <si>
    <t>Заведующий базой "Дом рыбака"</t>
  </si>
  <si>
    <t>В.А. Павловский</t>
  </si>
  <si>
    <t xml:space="preserve">  </t>
  </si>
  <si>
    <t xml:space="preserve">с 1.09.2001 года </t>
  </si>
  <si>
    <t>Хайченко И.В.</t>
  </si>
  <si>
    <t>Срок трудового соглашения</t>
  </si>
  <si>
    <t>Сумма</t>
  </si>
  <si>
    <t>Дата</t>
  </si>
  <si>
    <t xml:space="preserve">Костырко В.В.          </t>
  </si>
  <si>
    <t>Хайченко В.А.</t>
  </si>
  <si>
    <t>Фалилеев О.М.</t>
  </si>
  <si>
    <t>Черняев В.А.</t>
  </si>
  <si>
    <t>Клосеп В.А.</t>
  </si>
  <si>
    <t>Тарянников В.И.</t>
  </si>
  <si>
    <t>24.12.2001 г.</t>
  </si>
  <si>
    <t>Геращенко А.С.</t>
  </si>
  <si>
    <t>Ветрова Т.А.</t>
  </si>
  <si>
    <t>Начала</t>
  </si>
  <si>
    <t>Конца</t>
  </si>
  <si>
    <t>Президент</t>
  </si>
  <si>
    <t>Милов Н.И.</t>
  </si>
  <si>
    <t>1 год</t>
  </si>
  <si>
    <t>Вельмякина В.И.</t>
  </si>
  <si>
    <t>Разовые работы (№ труд.согл.)</t>
  </si>
  <si>
    <t>18.01.2002.</t>
  </si>
  <si>
    <t>Кулешов В.М.</t>
  </si>
  <si>
    <t>разовое</t>
  </si>
  <si>
    <t>&lt;p class="schetchik" align=center&gt;Вы  &lt;!--begin of Top100--&gt;</t>
  </si>
  <si>
    <t>&lt;a href="http://top100.rambler.ru/top100/"&gt;&lt;img src="http://counter.rambler.ru/top100.cnt?503618" alt="Rambler's Top100" width=81 height=63 border=0&gt;&lt;/a&gt;</t>
  </si>
  <si>
    <t>&lt;!--end of Top100 code--&gt;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</si>
</sst>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d\ mmmm\,\ yyyy"/>
    <numFmt numFmtId="169" formatCode="dd/mm/yy"/>
  </numFmts>
  <fonts count="18">
    <font>
      <sz val="12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Arial Cyr"/>
      <family val="2"/>
    </font>
    <font>
      <sz val="14"/>
      <name val="Times New Roman"/>
      <family val="1"/>
    </font>
    <font>
      <sz val="20"/>
      <name val="Times New Roman"/>
      <family val="1"/>
    </font>
    <font>
      <sz val="10"/>
      <name val="Arial Cyr"/>
      <family val="2"/>
    </font>
    <font>
      <b/>
      <sz val="16"/>
      <name val="Times New Roman"/>
      <family val="1"/>
    </font>
    <font>
      <b/>
      <sz val="14"/>
      <color indexed="10"/>
      <name val="Arial Cyr"/>
      <family val="2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7" fontId="0" fillId="0" borderId="1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167" fontId="0" fillId="0" borderId="5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167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167" fontId="2" fillId="0" borderId="12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167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12" xfId="0" applyFont="1" applyBorder="1" applyAlignment="1">
      <alignment/>
    </xf>
    <xf numFmtId="0" fontId="0" fillId="0" borderId="0" xfId="0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167" fontId="0" fillId="0" borderId="7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167" fontId="2" fillId="0" borderId="20" xfId="0" applyNumberFormat="1" applyFont="1" applyBorder="1" applyAlignment="1">
      <alignment/>
    </xf>
    <xf numFmtId="167" fontId="2" fillId="0" borderId="21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44" fontId="4" fillId="0" borderId="1" xfId="15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9" fillId="3" borderId="14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69" fontId="13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/>
    </xf>
    <xf numFmtId="167" fontId="3" fillId="0" borderId="1" xfId="0" applyNumberFormat="1" applyFont="1" applyBorder="1" applyAlignment="1">
      <alignment horizontal="right" vertical="center"/>
    </xf>
    <xf numFmtId="167" fontId="3" fillId="0" borderId="15" xfId="0" applyNumberFormat="1" applyFont="1" applyBorder="1" applyAlignment="1">
      <alignment horizontal="right" vertical="center"/>
    </xf>
    <xf numFmtId="167" fontId="3" fillId="0" borderId="5" xfId="0" applyNumberFormat="1" applyFont="1" applyBorder="1" applyAlignment="1">
      <alignment horizontal="right" vertical="center"/>
    </xf>
    <xf numFmtId="167" fontId="5" fillId="2" borderId="3" xfId="0" applyNumberFormat="1" applyFont="1" applyFill="1" applyBorder="1" applyAlignment="1">
      <alignment horizontal="right"/>
    </xf>
    <xf numFmtId="0" fontId="5" fillId="4" borderId="15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14" fontId="0" fillId="0" borderId="5" xfId="0" applyNumberFormat="1" applyBorder="1" applyAlignment="1">
      <alignment/>
    </xf>
    <xf numFmtId="44" fontId="4" fillId="0" borderId="5" xfId="15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3" borderId="2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 shrinkToFi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2" borderId="3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123825</xdr:rowOff>
    </xdr:from>
    <xdr:to>
      <xdr:col>16</xdr:col>
      <xdr:colOff>1438275</xdr:colOff>
      <xdr:row>7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38400" y="123825"/>
          <a:ext cx="465772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Утверждаю: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Штат в количестве 8 единиц с месячным фондом 42500 (сорок две тысячи пятьсот) рублей
Президент ООО "Клуб рыбаков и охотников"
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_______________ Н.И. Милов 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"____" _____________200__г.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19050</xdr:rowOff>
    </xdr:from>
    <xdr:to>
      <xdr:col>3</xdr:col>
      <xdr:colOff>104775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19050"/>
          <a:ext cx="3505200" cy="1695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Согласовано: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Президент ООО "Клуб рыбаков и охотников"
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_______________ Н.И. Милов 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"____" _____________2001 г.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666750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52950" y="0"/>
          <a:ext cx="378142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Утверждаю: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Штат в количестве  32 единицы с месячным фондом 88 378,25 (восемьдесят восемь тысяч триста семьдесят восемь руб., 25 коп.)
Генеральный директор ЗАО  "Рыбхоз Клинский"
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_______________ В.И. Просинюк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"____" _____________200__г.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3</xdr:col>
      <xdr:colOff>85725</xdr:colOff>
      <xdr:row>7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0"/>
          <a:ext cx="36766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Согласовано: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Президент ООО "Клуб рыбаков и охотников"
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_______________ Н.И. Милов 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"____" _____________2001 г.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6</xdr:col>
      <xdr:colOff>942975</xdr:colOff>
      <xdr:row>10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72025" y="9525"/>
          <a:ext cx="298132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Утверждаю: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Штат в количестве  9 единиц с месячным фондом заработной платы19 504,00 (девятнадцать тысяч пятьсот четыре рубля, 00 коп.)
Генеральный директор ЗАО  "Рыбхоз Клинский"
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_______________ В.И. Просинюк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"____" _____________2001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2743200</xdr:colOff>
      <xdr:row>0</xdr:row>
      <xdr:rowOff>1838325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0"/>
          <a:ext cx="320992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Согласовано:
Президент ООО "Клуб рыбаков и охотников"
 _______________ Н.И. Милов 
"____" _____________2001 г.</a:t>
          </a:r>
        </a:p>
      </xdr:txBody>
    </xdr:sp>
    <xdr:clientData/>
  </xdr:twoCellAnchor>
  <xdr:twoCellAnchor>
    <xdr:from>
      <xdr:col>2</xdr:col>
      <xdr:colOff>228600</xdr:colOff>
      <xdr:row>0</xdr:row>
      <xdr:rowOff>57150</xdr:rowOff>
    </xdr:from>
    <xdr:to>
      <xdr:col>5</xdr:col>
      <xdr:colOff>666750</xdr:colOff>
      <xdr:row>0</xdr:row>
      <xdr:rowOff>1981200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571875" y="57150"/>
          <a:ext cx="3905250" cy="1924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Утверждаю:
Штат в количестве  15 единиц с месячным фондом заработной платы 22 360,00 (двадцать две тысячи триста шестьдесят рублей, 00 коп.)
Генеральный директор ЗАО  "Рыбхоз Клинский"
 _______________ В.И. Просинюк
"____" _____________2001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S35"/>
  <sheetViews>
    <sheetView tabSelected="1" workbookViewId="0" topLeftCell="A28">
      <selection activeCell="A33" sqref="A33:A35"/>
    </sheetView>
  </sheetViews>
  <sheetFormatPr defaultColWidth="8.796875" defaultRowHeight="15"/>
  <cols>
    <col min="1" max="1" width="3.8984375" style="24" customWidth="1"/>
    <col min="2" max="9" width="2.8984375" style="24" customWidth="1"/>
    <col min="10" max="10" width="9.09765625" style="24" customWidth="1"/>
    <col min="11" max="14" width="2.8984375" style="24" customWidth="1"/>
    <col min="15" max="15" width="0.1015625" style="24" customWidth="1"/>
    <col min="16" max="16" width="11.5" style="24" customWidth="1"/>
    <col min="17" max="17" width="17" style="24" customWidth="1"/>
    <col min="18" max="18" width="3.8984375" style="24" hidden="1" customWidth="1"/>
    <col min="19" max="19" width="4.5" style="24" hidden="1" customWidth="1"/>
    <col min="20" max="20" width="5.59765625" style="24" customWidth="1"/>
    <col min="21" max="16384" width="2.8984375" style="24" customWidth="1"/>
  </cols>
  <sheetData>
    <row r="1" ht="18"/>
    <row r="2" ht="18"/>
    <row r="3" ht="18"/>
    <row r="4" ht="18"/>
    <row r="5" ht="18"/>
    <row r="6" ht="18"/>
    <row r="7" ht="18"/>
    <row r="8" ht="18"/>
    <row r="9" ht="18"/>
    <row r="10" spans="3:16" ht="18.75">
      <c r="C10" s="56"/>
      <c r="D10" s="56"/>
      <c r="E10" s="56"/>
      <c r="F10" s="56"/>
      <c r="G10" s="56"/>
      <c r="H10" s="57" t="s">
        <v>0</v>
      </c>
      <c r="I10" s="56"/>
      <c r="J10" s="56"/>
      <c r="K10" s="56"/>
      <c r="L10" s="56"/>
      <c r="M10" s="56"/>
      <c r="N10" s="56"/>
      <c r="O10" s="56"/>
      <c r="P10" s="56"/>
    </row>
    <row r="11" spans="3:16" ht="18.75">
      <c r="C11" s="106" t="s">
        <v>64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</row>
    <row r="12" spans="3:17" ht="19.5" customHeight="1">
      <c r="C12" s="105" t="s">
        <v>66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78" t="s">
        <v>105</v>
      </c>
    </row>
    <row r="13" spans="3:16" ht="11.25" customHeight="1" thickBot="1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9" s="25" customFormat="1" ht="54" customHeight="1" thickBot="1">
      <c r="A14" s="67" t="s">
        <v>1</v>
      </c>
      <c r="B14" s="101" t="s">
        <v>2</v>
      </c>
      <c r="C14" s="101"/>
      <c r="D14" s="101"/>
      <c r="E14" s="101"/>
      <c r="F14" s="101"/>
      <c r="G14" s="101"/>
      <c r="H14" s="101"/>
      <c r="I14" s="101"/>
      <c r="J14" s="101"/>
      <c r="K14" s="101" t="s">
        <v>3</v>
      </c>
      <c r="L14" s="101"/>
      <c r="M14" s="101"/>
      <c r="N14" s="101"/>
      <c r="O14" s="101"/>
      <c r="P14" s="68" t="s">
        <v>63</v>
      </c>
      <c r="Q14" s="68" t="s">
        <v>4</v>
      </c>
      <c r="R14" s="26"/>
      <c r="S14" s="30"/>
    </row>
    <row r="15" spans="1:19" ht="18.75">
      <c r="A15" s="58">
        <v>1</v>
      </c>
      <c r="B15" s="102" t="s">
        <v>5</v>
      </c>
      <c r="C15" s="102"/>
      <c r="D15" s="102"/>
      <c r="E15" s="102"/>
      <c r="F15" s="102"/>
      <c r="G15" s="102"/>
      <c r="H15" s="102"/>
      <c r="I15" s="102"/>
      <c r="J15" s="102"/>
      <c r="K15" s="103">
        <v>1</v>
      </c>
      <c r="L15" s="103"/>
      <c r="M15" s="103"/>
      <c r="N15" s="103"/>
      <c r="O15" s="103"/>
      <c r="P15" s="85">
        <v>7500</v>
      </c>
      <c r="Q15" s="75" t="s">
        <v>101</v>
      </c>
      <c r="R15" s="69"/>
      <c r="S15" s="27"/>
    </row>
    <row r="16" spans="1:19" ht="18.75">
      <c r="A16" s="59">
        <v>2</v>
      </c>
      <c r="B16" s="99" t="s">
        <v>65</v>
      </c>
      <c r="C16" s="99"/>
      <c r="D16" s="99"/>
      <c r="E16" s="99"/>
      <c r="F16" s="99"/>
      <c r="G16" s="99"/>
      <c r="H16" s="99"/>
      <c r="I16" s="99"/>
      <c r="J16" s="99"/>
      <c r="K16" s="97">
        <v>1</v>
      </c>
      <c r="L16" s="97"/>
      <c r="M16" s="97"/>
      <c r="N16" s="97"/>
      <c r="O16" s="97"/>
      <c r="P16" s="83">
        <v>7000</v>
      </c>
      <c r="Q16" s="77" t="s">
        <v>102</v>
      </c>
      <c r="R16" s="70"/>
      <c r="S16" s="28"/>
    </row>
    <row r="17" spans="1:19" ht="18.75">
      <c r="A17" s="59">
        <v>3</v>
      </c>
      <c r="B17" s="99" t="s">
        <v>6</v>
      </c>
      <c r="C17" s="99"/>
      <c r="D17" s="99"/>
      <c r="E17" s="99"/>
      <c r="F17" s="99"/>
      <c r="G17" s="99"/>
      <c r="H17" s="99"/>
      <c r="I17" s="99"/>
      <c r="J17" s="99"/>
      <c r="K17" s="97">
        <v>1</v>
      </c>
      <c r="L17" s="97"/>
      <c r="M17" s="97"/>
      <c r="N17" s="97"/>
      <c r="O17" s="97"/>
      <c r="P17" s="83">
        <v>6500</v>
      </c>
      <c r="Q17" s="77" t="s">
        <v>103</v>
      </c>
      <c r="R17" s="70"/>
      <c r="S17" s="28"/>
    </row>
    <row r="18" spans="1:19" ht="18.75">
      <c r="A18" s="59">
        <v>4</v>
      </c>
      <c r="B18" s="99" t="s">
        <v>7</v>
      </c>
      <c r="C18" s="99"/>
      <c r="D18" s="99"/>
      <c r="E18" s="99"/>
      <c r="F18" s="99"/>
      <c r="G18" s="99"/>
      <c r="H18" s="99"/>
      <c r="I18" s="99"/>
      <c r="J18" s="99"/>
      <c r="K18" s="97">
        <v>1</v>
      </c>
      <c r="L18" s="97"/>
      <c r="M18" s="97"/>
      <c r="N18" s="97"/>
      <c r="O18" s="97"/>
      <c r="P18" s="83">
        <v>3500</v>
      </c>
      <c r="Q18" s="77" t="s">
        <v>107</v>
      </c>
      <c r="R18" s="70"/>
      <c r="S18" s="28"/>
    </row>
    <row r="19" spans="1:19" ht="18.75">
      <c r="A19" s="59">
        <v>5</v>
      </c>
      <c r="B19" s="99" t="s">
        <v>7</v>
      </c>
      <c r="C19" s="99"/>
      <c r="D19" s="99"/>
      <c r="E19" s="99"/>
      <c r="F19" s="99"/>
      <c r="G19" s="99"/>
      <c r="H19" s="99"/>
      <c r="I19" s="99"/>
      <c r="J19" s="99"/>
      <c r="K19" s="97">
        <v>1</v>
      </c>
      <c r="L19" s="97"/>
      <c r="M19" s="97"/>
      <c r="N19" s="97"/>
      <c r="O19" s="76"/>
      <c r="P19" s="83">
        <v>3500</v>
      </c>
      <c r="Q19" s="77" t="s">
        <v>95</v>
      </c>
      <c r="R19" s="70"/>
      <c r="S19" s="28"/>
    </row>
    <row r="20" spans="1:19" ht="33.75" customHeight="1">
      <c r="A20" s="59">
        <v>6</v>
      </c>
      <c r="B20" s="104" t="s">
        <v>8</v>
      </c>
      <c r="C20" s="104"/>
      <c r="D20" s="104"/>
      <c r="E20" s="104"/>
      <c r="F20" s="104"/>
      <c r="G20" s="104"/>
      <c r="H20" s="104"/>
      <c r="I20" s="104"/>
      <c r="J20" s="104"/>
      <c r="K20" s="97">
        <v>1</v>
      </c>
      <c r="L20" s="97"/>
      <c r="M20" s="97"/>
      <c r="N20" s="97"/>
      <c r="O20" s="97"/>
      <c r="P20" s="83">
        <v>5500</v>
      </c>
      <c r="Q20" s="77" t="s">
        <v>104</v>
      </c>
      <c r="R20" s="70"/>
      <c r="S20" s="28"/>
    </row>
    <row r="21" spans="1:19" ht="18.75">
      <c r="A21" s="59">
        <v>7</v>
      </c>
      <c r="B21" s="99" t="s">
        <v>9</v>
      </c>
      <c r="C21" s="99"/>
      <c r="D21" s="99"/>
      <c r="E21" s="99"/>
      <c r="F21" s="99"/>
      <c r="G21" s="99"/>
      <c r="H21" s="99"/>
      <c r="I21" s="99"/>
      <c r="J21" s="99"/>
      <c r="K21" s="97">
        <v>1</v>
      </c>
      <c r="L21" s="97"/>
      <c r="M21" s="97"/>
      <c r="N21" s="97"/>
      <c r="O21" s="97"/>
      <c r="P21" s="83">
        <v>4500</v>
      </c>
      <c r="Q21" s="77" t="s">
        <v>106</v>
      </c>
      <c r="R21" s="70"/>
      <c r="S21" s="28"/>
    </row>
    <row r="22" spans="1:19" ht="18.75">
      <c r="A22" s="59">
        <v>8</v>
      </c>
      <c r="B22" s="99" t="s">
        <v>9</v>
      </c>
      <c r="C22" s="99"/>
      <c r="D22" s="99"/>
      <c r="E22" s="99"/>
      <c r="F22" s="99"/>
      <c r="G22" s="99"/>
      <c r="H22" s="99"/>
      <c r="I22" s="99"/>
      <c r="J22" s="99"/>
      <c r="K22" s="97">
        <v>1</v>
      </c>
      <c r="L22" s="97"/>
      <c r="M22" s="97"/>
      <c r="N22" s="97"/>
      <c r="O22" s="97"/>
      <c r="P22" s="83">
        <v>4500</v>
      </c>
      <c r="Q22" s="77"/>
      <c r="R22" s="70"/>
      <c r="S22" s="28"/>
    </row>
    <row r="23" spans="1:19" ht="18">
      <c r="A23" s="59">
        <v>9</v>
      </c>
      <c r="B23" s="99"/>
      <c r="C23" s="99"/>
      <c r="D23" s="99"/>
      <c r="E23" s="99"/>
      <c r="F23" s="99"/>
      <c r="G23" s="99"/>
      <c r="H23" s="99"/>
      <c r="I23" s="99"/>
      <c r="J23" s="99"/>
      <c r="K23" s="97"/>
      <c r="L23" s="97"/>
      <c r="M23" s="97"/>
      <c r="N23" s="97"/>
      <c r="O23" s="76"/>
      <c r="P23" s="83"/>
      <c r="Q23" s="77"/>
      <c r="R23" s="71"/>
      <c r="S23" s="66"/>
    </row>
    <row r="24" spans="1:19" ht="18">
      <c r="A24" s="59">
        <v>10</v>
      </c>
      <c r="B24" s="99"/>
      <c r="C24" s="99"/>
      <c r="D24" s="99"/>
      <c r="E24" s="99"/>
      <c r="F24" s="99"/>
      <c r="G24" s="99"/>
      <c r="H24" s="99"/>
      <c r="I24" s="99"/>
      <c r="J24" s="99"/>
      <c r="K24" s="97"/>
      <c r="L24" s="97"/>
      <c r="M24" s="97"/>
      <c r="N24" s="97"/>
      <c r="O24" s="76"/>
      <c r="P24" s="83"/>
      <c r="Q24" s="77"/>
      <c r="R24" s="71"/>
      <c r="S24" s="66"/>
    </row>
    <row r="25" spans="1:19" ht="18">
      <c r="A25" s="59">
        <v>11</v>
      </c>
      <c r="B25" s="99"/>
      <c r="C25" s="99"/>
      <c r="D25" s="99"/>
      <c r="E25" s="99"/>
      <c r="F25" s="99"/>
      <c r="G25" s="99"/>
      <c r="H25" s="99"/>
      <c r="I25" s="99"/>
      <c r="J25" s="99"/>
      <c r="K25" s="97"/>
      <c r="L25" s="97"/>
      <c r="M25" s="97"/>
      <c r="N25" s="97"/>
      <c r="O25" s="76"/>
      <c r="P25" s="83"/>
      <c r="Q25" s="77"/>
      <c r="R25" s="71"/>
      <c r="S25" s="66"/>
    </row>
    <row r="26" spans="1:19" ht="18" thickBot="1">
      <c r="A26" s="65">
        <v>12</v>
      </c>
      <c r="B26" s="100" t="s">
        <v>110</v>
      </c>
      <c r="C26" s="100"/>
      <c r="D26" s="100"/>
      <c r="E26" s="100"/>
      <c r="F26" s="100"/>
      <c r="G26" s="100"/>
      <c r="H26" s="100"/>
      <c r="I26" s="100"/>
      <c r="J26" s="100"/>
      <c r="K26" s="98">
        <v>1</v>
      </c>
      <c r="L26" s="98"/>
      <c r="M26" s="98"/>
      <c r="N26" s="98"/>
      <c r="O26" s="79"/>
      <c r="P26" s="84"/>
      <c r="Q26" s="80" t="s">
        <v>111</v>
      </c>
      <c r="R26" s="71"/>
      <c r="S26" s="66"/>
    </row>
    <row r="27" spans="1:19" ht="18" thickBot="1">
      <c r="A27" s="81"/>
      <c r="B27" s="109" t="s">
        <v>10</v>
      </c>
      <c r="C27" s="109"/>
      <c r="D27" s="109"/>
      <c r="E27" s="109"/>
      <c r="F27" s="109"/>
      <c r="G27" s="109"/>
      <c r="H27" s="109"/>
      <c r="I27" s="109"/>
      <c r="J27" s="109"/>
      <c r="K27" s="110">
        <f>SUM(K15:K26)</f>
        <v>9</v>
      </c>
      <c r="L27" s="110"/>
      <c r="M27" s="110"/>
      <c r="N27" s="110"/>
      <c r="O27" s="110"/>
      <c r="P27" s="86">
        <f>SUM(P15:P26)</f>
        <v>42500</v>
      </c>
      <c r="Q27" s="82"/>
      <c r="R27" s="72"/>
      <c r="S27" s="29"/>
    </row>
    <row r="30" spans="3:17" ht="18">
      <c r="C30" s="107" t="s">
        <v>5</v>
      </c>
      <c r="D30" s="108"/>
      <c r="E30" s="108"/>
      <c r="F30" s="108"/>
      <c r="G30" s="108"/>
      <c r="H30" s="108"/>
      <c r="I30" s="108"/>
      <c r="J30" s="108"/>
      <c r="K30" s="56"/>
      <c r="L30" s="56"/>
      <c r="M30" s="56"/>
      <c r="N30" s="56"/>
      <c r="O30" s="73"/>
      <c r="P30" s="73"/>
      <c r="Q30" s="74"/>
    </row>
    <row r="31" spans="3:17" ht="18"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3:17" ht="18">
      <c r="C32" s="107" t="s">
        <v>6</v>
      </c>
      <c r="D32" s="107"/>
      <c r="E32" s="107"/>
      <c r="F32" s="107"/>
      <c r="G32" s="107"/>
      <c r="H32" s="107"/>
      <c r="I32" s="107"/>
      <c r="J32" s="107"/>
      <c r="K32" s="56"/>
      <c r="L32" s="56"/>
      <c r="M32" s="56"/>
      <c r="N32" s="56"/>
      <c r="O32" s="73"/>
      <c r="P32" s="73"/>
      <c r="Q32" s="73"/>
    </row>
    <row r="33" ht="17.25">
      <c r="A33" s="24" t="s">
        <v>118</v>
      </c>
    </row>
    <row r="34" ht="17.25">
      <c r="A34" s="24" t="s">
        <v>119</v>
      </c>
    </row>
    <row r="35" ht="17.25">
      <c r="A35" s="24" t="s">
        <v>120</v>
      </c>
    </row>
  </sheetData>
  <mergeCells count="32">
    <mergeCell ref="C12:P12"/>
    <mergeCell ref="C11:P11"/>
    <mergeCell ref="C32:J32"/>
    <mergeCell ref="C30:J30"/>
    <mergeCell ref="B27:J27"/>
    <mergeCell ref="K27:O27"/>
    <mergeCell ref="B22:J22"/>
    <mergeCell ref="B19:J19"/>
    <mergeCell ref="K19:N19"/>
    <mergeCell ref="K22:O22"/>
    <mergeCell ref="B21:J21"/>
    <mergeCell ref="K21:O21"/>
    <mergeCell ref="B20:J20"/>
    <mergeCell ref="K20:O20"/>
    <mergeCell ref="B18:J18"/>
    <mergeCell ref="K18:O18"/>
    <mergeCell ref="B17:J17"/>
    <mergeCell ref="K17:O17"/>
    <mergeCell ref="B14:J14"/>
    <mergeCell ref="K14:O14"/>
    <mergeCell ref="B16:J16"/>
    <mergeCell ref="K16:O16"/>
    <mergeCell ref="B15:J15"/>
    <mergeCell ref="K15:O15"/>
    <mergeCell ref="B23:J23"/>
    <mergeCell ref="B24:J24"/>
    <mergeCell ref="B25:J25"/>
    <mergeCell ref="B26:J26"/>
    <mergeCell ref="K23:N23"/>
    <mergeCell ref="K24:N24"/>
    <mergeCell ref="K25:N25"/>
    <mergeCell ref="K26:N26"/>
  </mergeCells>
  <printOptions horizontalCentered="1"/>
  <pageMargins left="0.7874015748031497" right="0.1968503937007874" top="0.1968503937007874" bottom="0.3937007874015748" header="0.11811023622047245" footer="0.118110236220472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workbookViewId="0" topLeftCell="A1">
      <selection activeCell="G9" sqref="G9"/>
    </sheetView>
  </sheetViews>
  <sheetFormatPr defaultColWidth="8.796875" defaultRowHeight="15"/>
  <cols>
    <col min="1" max="1" width="5.5" style="0" customWidth="1"/>
    <col min="2" max="3" width="10" style="0" customWidth="1"/>
    <col min="4" max="4" width="11.09765625" style="0" customWidth="1"/>
    <col min="5" max="6" width="18.5" style="0" customWidth="1"/>
    <col min="7" max="7" width="14.09765625" style="0" customWidth="1"/>
  </cols>
  <sheetData>
    <row r="2" ht="15" thickBot="1"/>
    <row r="3" spans="1:7" ht="21" customHeight="1">
      <c r="A3" s="114" t="s">
        <v>1</v>
      </c>
      <c r="B3" s="113" t="s">
        <v>98</v>
      </c>
      <c r="C3" s="113"/>
      <c r="D3" s="116" t="s">
        <v>114</v>
      </c>
      <c r="E3" s="113" t="s">
        <v>11</v>
      </c>
      <c r="F3" s="113" t="s">
        <v>96</v>
      </c>
      <c r="G3" s="111" t="s">
        <v>97</v>
      </c>
    </row>
    <row r="4" spans="1:7" ht="19.5" customHeight="1" thickBot="1">
      <c r="A4" s="96"/>
      <c r="B4" s="87" t="s">
        <v>108</v>
      </c>
      <c r="C4" s="87" t="s">
        <v>109</v>
      </c>
      <c r="D4" s="117"/>
      <c r="E4" s="115"/>
      <c r="F4" s="115"/>
      <c r="G4" s="112"/>
    </row>
    <row r="5" spans="1:7" ht="15">
      <c r="A5" s="91">
        <v>1</v>
      </c>
      <c r="B5" s="92">
        <v>37257</v>
      </c>
      <c r="C5" s="93">
        <v>37621</v>
      </c>
      <c r="D5" s="93"/>
      <c r="E5" s="94" t="s">
        <v>99</v>
      </c>
      <c r="F5" s="94" t="s">
        <v>112</v>
      </c>
      <c r="G5" s="7">
        <v>500</v>
      </c>
    </row>
    <row r="6" spans="1:7" ht="15">
      <c r="A6" s="62">
        <v>2</v>
      </c>
      <c r="B6" s="90">
        <v>36951</v>
      </c>
      <c r="C6" s="88">
        <v>37315</v>
      </c>
      <c r="D6" s="88"/>
      <c r="E6" s="60" t="s">
        <v>100</v>
      </c>
      <c r="F6" s="60" t="s">
        <v>112</v>
      </c>
      <c r="G6" s="8">
        <v>4320</v>
      </c>
    </row>
    <row r="7" spans="1:7" ht="15">
      <c r="A7" s="62">
        <v>3</v>
      </c>
      <c r="B7" s="90">
        <v>37257</v>
      </c>
      <c r="C7" s="88">
        <v>37621</v>
      </c>
      <c r="D7" s="88"/>
      <c r="E7" s="60" t="s">
        <v>113</v>
      </c>
      <c r="F7" s="60" t="s">
        <v>112</v>
      </c>
      <c r="G7" s="8">
        <v>3000</v>
      </c>
    </row>
    <row r="8" spans="1:7" ht="15">
      <c r="A8" s="62">
        <v>4</v>
      </c>
      <c r="B8" s="61" t="s">
        <v>115</v>
      </c>
      <c r="C8" s="61" t="s">
        <v>115</v>
      </c>
      <c r="D8" s="61"/>
      <c r="E8" s="60" t="s">
        <v>116</v>
      </c>
      <c r="F8" s="61" t="s">
        <v>117</v>
      </c>
      <c r="G8" s="8">
        <v>400</v>
      </c>
    </row>
    <row r="9" spans="1:7" ht="15">
      <c r="A9" s="62">
        <v>5</v>
      </c>
      <c r="B9" s="89"/>
      <c r="C9" s="61"/>
      <c r="D9" s="61"/>
      <c r="E9" s="60"/>
      <c r="F9" s="60"/>
      <c r="G9" s="8"/>
    </row>
    <row r="10" spans="1:7" ht="15">
      <c r="A10" s="62">
        <v>6</v>
      </c>
      <c r="B10" s="89"/>
      <c r="C10" s="61"/>
      <c r="D10" s="61"/>
      <c r="E10" s="61"/>
      <c r="F10" s="61"/>
      <c r="G10" s="8"/>
    </row>
    <row r="11" spans="1:7" ht="15">
      <c r="A11" s="62">
        <v>7</v>
      </c>
      <c r="B11" s="89"/>
      <c r="C11" s="61"/>
      <c r="D11" s="61"/>
      <c r="E11" s="61"/>
      <c r="F11" s="61"/>
      <c r="G11" s="8"/>
    </row>
    <row r="12" spans="1:7" ht="15">
      <c r="A12" s="62">
        <v>8</v>
      </c>
      <c r="B12" s="89"/>
      <c r="C12" s="61"/>
      <c r="D12" s="61"/>
      <c r="E12" s="61"/>
      <c r="F12" s="61"/>
      <c r="G12" s="8"/>
    </row>
    <row r="13" spans="1:7" ht="15">
      <c r="A13" s="62">
        <v>9</v>
      </c>
      <c r="B13" s="89"/>
      <c r="C13" s="61"/>
      <c r="D13" s="61"/>
      <c r="E13" s="61"/>
      <c r="F13" s="61"/>
      <c r="G13" s="8"/>
    </row>
    <row r="14" spans="1:7" ht="15" thickBot="1">
      <c r="A14" s="63">
        <v>10</v>
      </c>
      <c r="B14" s="95"/>
      <c r="C14" s="64"/>
      <c r="D14" s="64"/>
      <c r="E14" s="64"/>
      <c r="F14" s="64"/>
      <c r="G14" s="9"/>
    </row>
  </sheetData>
  <mergeCells count="6">
    <mergeCell ref="G3:G4"/>
    <mergeCell ref="B3:C3"/>
    <mergeCell ref="A3:A4"/>
    <mergeCell ref="E3:E4"/>
    <mergeCell ref="F3:F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H46"/>
  <sheetViews>
    <sheetView workbookViewId="0" topLeftCell="A1">
      <selection activeCell="F45" sqref="F45"/>
    </sheetView>
  </sheetViews>
  <sheetFormatPr defaultColWidth="8.796875" defaultRowHeight="15"/>
  <cols>
    <col min="1" max="1" width="7" style="2" customWidth="1"/>
    <col min="2" max="2" width="15.19921875" style="0" customWidth="1"/>
    <col min="3" max="3" width="14.59765625" style="0" customWidth="1"/>
    <col min="4" max="4" width="11" style="0" customWidth="1"/>
    <col min="5" max="5" width="10.3984375" style="0" customWidth="1"/>
    <col min="6" max="6" width="10.796875" style="0" customWidth="1"/>
    <col min="7" max="8" width="11.5" style="0" customWidth="1"/>
    <col min="9" max="16384" width="2.796875" style="0" customWidth="1"/>
  </cols>
  <sheetData>
    <row r="12" spans="1:8" ht="22.5" customHeight="1">
      <c r="A12" s="118" t="s">
        <v>48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19" t="s">
        <v>94</v>
      </c>
      <c r="B13" s="119"/>
      <c r="C13" s="119"/>
      <c r="D13" s="119"/>
      <c r="E13" s="119"/>
      <c r="F13" s="119"/>
      <c r="G13" s="119"/>
      <c r="H13" s="119"/>
    </row>
    <row r="14" spans="1:8" ht="15.75" customHeight="1" thickBot="1">
      <c r="A14" s="120" t="s">
        <v>49</v>
      </c>
      <c r="B14" s="120"/>
      <c r="C14" s="120"/>
      <c r="D14" s="120"/>
      <c r="E14" s="120"/>
      <c r="F14" s="120"/>
      <c r="G14" s="120"/>
      <c r="H14" s="120"/>
    </row>
    <row r="15" spans="1:8" ht="33" customHeight="1" thickBot="1">
      <c r="A15" s="3" t="s">
        <v>1</v>
      </c>
      <c r="B15" s="4" t="s">
        <v>2</v>
      </c>
      <c r="C15" s="4" t="s">
        <v>11</v>
      </c>
      <c r="D15" s="4" t="s">
        <v>13</v>
      </c>
      <c r="E15" s="4" t="s">
        <v>12</v>
      </c>
      <c r="F15" s="4" t="s">
        <v>43</v>
      </c>
      <c r="G15" s="4" t="s">
        <v>44</v>
      </c>
      <c r="H15" s="5" t="s">
        <v>4</v>
      </c>
    </row>
    <row r="16" ht="3.75" customHeight="1" thickBot="1"/>
    <row r="17" spans="1:8" ht="15">
      <c r="A17" s="14">
        <v>1</v>
      </c>
      <c r="B17" s="19" t="s">
        <v>14</v>
      </c>
      <c r="C17" s="19" t="s">
        <v>18</v>
      </c>
      <c r="D17" s="12">
        <v>2500</v>
      </c>
      <c r="E17" s="12">
        <f>D17*0.6</f>
        <v>1500</v>
      </c>
      <c r="F17" s="12">
        <v>750</v>
      </c>
      <c r="G17" s="12">
        <f>SUM(D17:F17)</f>
        <v>4750</v>
      </c>
      <c r="H17" s="7"/>
    </row>
    <row r="18" spans="1:8" ht="15">
      <c r="A18" s="11">
        <v>2</v>
      </c>
      <c r="B18" s="20" t="s">
        <v>34</v>
      </c>
      <c r="C18" s="20" t="s">
        <v>19</v>
      </c>
      <c r="D18" s="10">
        <v>2400</v>
      </c>
      <c r="E18" s="10">
        <f aca="true" t="shared" si="0" ref="E18:E41">D18*0.6</f>
        <v>1440</v>
      </c>
      <c r="F18" s="10">
        <v>360</v>
      </c>
      <c r="G18" s="10">
        <f aca="true" t="shared" si="1" ref="G18:G41">SUM(D18:F18)</f>
        <v>4200</v>
      </c>
      <c r="H18" s="8"/>
    </row>
    <row r="19" spans="1:8" ht="15">
      <c r="A19" s="11">
        <v>3</v>
      </c>
      <c r="B19" s="20" t="s">
        <v>15</v>
      </c>
      <c r="C19" s="20" t="s">
        <v>21</v>
      </c>
      <c r="D19" s="10">
        <v>2200</v>
      </c>
      <c r="E19" s="10">
        <f>D19*0.6</f>
        <v>1320</v>
      </c>
      <c r="F19" s="10"/>
      <c r="G19" s="10">
        <f>SUM(D19:F19)</f>
        <v>3520</v>
      </c>
      <c r="H19" s="8"/>
    </row>
    <row r="20" spans="1:8" ht="15">
      <c r="A20" s="11">
        <v>4</v>
      </c>
      <c r="B20" s="20" t="s">
        <v>35</v>
      </c>
      <c r="C20" s="20" t="s">
        <v>20</v>
      </c>
      <c r="D20" s="10">
        <v>2300</v>
      </c>
      <c r="E20" s="10">
        <f t="shared" si="0"/>
        <v>1380</v>
      </c>
      <c r="F20" s="10">
        <v>207</v>
      </c>
      <c r="G20" s="10">
        <f t="shared" si="1"/>
        <v>3887</v>
      </c>
      <c r="H20" s="8"/>
    </row>
    <row r="21" spans="1:8" ht="15">
      <c r="A21" s="11">
        <v>5</v>
      </c>
      <c r="B21" s="20" t="s">
        <v>16</v>
      </c>
      <c r="C21" s="20" t="s">
        <v>67</v>
      </c>
      <c r="D21" s="10">
        <v>1625</v>
      </c>
      <c r="E21" s="10">
        <f t="shared" si="0"/>
        <v>975</v>
      </c>
      <c r="F21" s="10">
        <v>48.75</v>
      </c>
      <c r="G21" s="10">
        <f t="shared" si="1"/>
        <v>2648.75</v>
      </c>
      <c r="H21" s="8"/>
    </row>
    <row r="22" spans="1:8" ht="15">
      <c r="A22" s="11">
        <v>8</v>
      </c>
      <c r="B22" s="20" t="s">
        <v>16</v>
      </c>
      <c r="C22" s="20" t="s">
        <v>29</v>
      </c>
      <c r="D22" s="10">
        <v>1625</v>
      </c>
      <c r="E22" s="10">
        <f>D22*0.6</f>
        <v>975</v>
      </c>
      <c r="F22" s="10">
        <v>97.5</v>
      </c>
      <c r="G22" s="10">
        <f>SUM(D22:F22)</f>
        <v>2697.5</v>
      </c>
      <c r="H22" s="8"/>
    </row>
    <row r="23" spans="1:8" ht="15">
      <c r="A23" s="11">
        <v>7</v>
      </c>
      <c r="B23" s="20" t="s">
        <v>16</v>
      </c>
      <c r="C23" s="20" t="s">
        <v>23</v>
      </c>
      <c r="D23" s="10">
        <v>1625</v>
      </c>
      <c r="E23" s="10">
        <f t="shared" si="0"/>
        <v>975</v>
      </c>
      <c r="F23" s="10">
        <v>487.5</v>
      </c>
      <c r="G23" s="10">
        <f t="shared" si="1"/>
        <v>3087.5</v>
      </c>
      <c r="H23" s="8"/>
    </row>
    <row r="24" spans="1:8" ht="15">
      <c r="A24" s="11">
        <v>8</v>
      </c>
      <c r="B24" s="20" t="s">
        <v>16</v>
      </c>
      <c r="C24" s="20" t="s">
        <v>24</v>
      </c>
      <c r="D24" s="10">
        <v>1625</v>
      </c>
      <c r="E24" s="10">
        <f t="shared" si="0"/>
        <v>975</v>
      </c>
      <c r="F24" s="10">
        <v>146.25</v>
      </c>
      <c r="G24" s="10">
        <f t="shared" si="1"/>
        <v>2746.25</v>
      </c>
      <c r="H24" s="8"/>
    </row>
    <row r="25" spans="1:8" ht="15">
      <c r="A25" s="11">
        <v>9</v>
      </c>
      <c r="B25" s="20" t="s">
        <v>16</v>
      </c>
      <c r="C25" s="20" t="s">
        <v>25</v>
      </c>
      <c r="D25" s="10">
        <v>1625</v>
      </c>
      <c r="E25" s="10">
        <f t="shared" si="0"/>
        <v>975</v>
      </c>
      <c r="F25" s="10">
        <v>146.25</v>
      </c>
      <c r="G25" s="10">
        <f t="shared" si="1"/>
        <v>2746.25</v>
      </c>
      <c r="H25" s="8"/>
    </row>
    <row r="26" spans="1:8" ht="15">
      <c r="A26" s="11">
        <v>10</v>
      </c>
      <c r="B26" s="20" t="s">
        <v>16</v>
      </c>
      <c r="C26" s="20" t="s">
        <v>36</v>
      </c>
      <c r="D26" s="10">
        <v>1625</v>
      </c>
      <c r="E26" s="10">
        <f t="shared" si="0"/>
        <v>975</v>
      </c>
      <c r="F26" s="10"/>
      <c r="G26" s="10">
        <f t="shared" si="1"/>
        <v>2600</v>
      </c>
      <c r="H26" s="8"/>
    </row>
    <row r="27" spans="1:8" ht="15">
      <c r="A27" s="11">
        <v>11</v>
      </c>
      <c r="B27" s="20" t="s">
        <v>16</v>
      </c>
      <c r="C27" s="20" t="s">
        <v>26</v>
      </c>
      <c r="D27" s="10">
        <v>1625</v>
      </c>
      <c r="E27" s="10">
        <f t="shared" si="0"/>
        <v>975</v>
      </c>
      <c r="F27" s="10">
        <v>146.25</v>
      </c>
      <c r="G27" s="10">
        <f t="shared" si="1"/>
        <v>2746.25</v>
      </c>
      <c r="H27" s="8"/>
    </row>
    <row r="28" spans="1:8" ht="15">
      <c r="A28" s="11">
        <v>12</v>
      </c>
      <c r="B28" s="20" t="s">
        <v>16</v>
      </c>
      <c r="C28" s="20" t="s">
        <v>27</v>
      </c>
      <c r="D28" s="10">
        <v>1625</v>
      </c>
      <c r="E28" s="10">
        <f t="shared" si="0"/>
        <v>975</v>
      </c>
      <c r="F28" s="10">
        <v>48.75</v>
      </c>
      <c r="G28" s="10">
        <f t="shared" si="1"/>
        <v>2648.75</v>
      </c>
      <c r="H28" s="8"/>
    </row>
    <row r="29" spans="1:8" ht="15">
      <c r="A29" s="11">
        <v>13</v>
      </c>
      <c r="B29" s="20" t="s">
        <v>16</v>
      </c>
      <c r="C29" s="20" t="s">
        <v>22</v>
      </c>
      <c r="D29" s="10">
        <v>1625</v>
      </c>
      <c r="E29" s="10">
        <f t="shared" si="0"/>
        <v>975</v>
      </c>
      <c r="F29" s="10"/>
      <c r="G29" s="10">
        <f t="shared" si="1"/>
        <v>2600</v>
      </c>
      <c r="H29" s="8"/>
    </row>
    <row r="30" spans="1:8" ht="15">
      <c r="A30" s="11">
        <v>14</v>
      </c>
      <c r="B30" s="20" t="s">
        <v>16</v>
      </c>
      <c r="C30" s="20" t="s">
        <v>28</v>
      </c>
      <c r="D30" s="10">
        <v>1625</v>
      </c>
      <c r="E30" s="10">
        <f t="shared" si="0"/>
        <v>975</v>
      </c>
      <c r="F30" s="10"/>
      <c r="G30" s="10">
        <f t="shared" si="1"/>
        <v>2600</v>
      </c>
      <c r="H30" s="8"/>
    </row>
    <row r="31" spans="1:8" ht="30.75">
      <c r="A31" s="11">
        <v>15</v>
      </c>
      <c r="B31" s="20" t="s">
        <v>37</v>
      </c>
      <c r="C31" s="20" t="s">
        <v>30</v>
      </c>
      <c r="D31" s="10">
        <v>1625</v>
      </c>
      <c r="E31" s="10">
        <f t="shared" si="0"/>
        <v>975</v>
      </c>
      <c r="F31" s="10"/>
      <c r="G31" s="10">
        <f t="shared" si="1"/>
        <v>2600</v>
      </c>
      <c r="H31" s="8"/>
    </row>
    <row r="32" spans="1:8" ht="15">
      <c r="A32" s="11">
        <v>16</v>
      </c>
      <c r="B32" s="20" t="s">
        <v>38</v>
      </c>
      <c r="C32" s="20" t="s">
        <v>45</v>
      </c>
      <c r="D32" s="10">
        <v>1625</v>
      </c>
      <c r="E32" s="10">
        <f t="shared" si="0"/>
        <v>975</v>
      </c>
      <c r="F32" s="10"/>
      <c r="G32" s="10">
        <f t="shared" si="1"/>
        <v>2600</v>
      </c>
      <c r="H32" s="8"/>
    </row>
    <row r="33" spans="1:8" ht="15">
      <c r="A33" s="11">
        <v>17</v>
      </c>
      <c r="B33" s="20" t="s">
        <v>38</v>
      </c>
      <c r="C33" s="20" t="s">
        <v>32</v>
      </c>
      <c r="D33" s="10">
        <v>1625</v>
      </c>
      <c r="E33" s="10">
        <f t="shared" si="0"/>
        <v>975</v>
      </c>
      <c r="F33" s="10"/>
      <c r="G33" s="10">
        <f t="shared" si="1"/>
        <v>2600</v>
      </c>
      <c r="H33" s="8"/>
    </row>
    <row r="34" spans="1:8" ht="15">
      <c r="A34" s="11">
        <v>18</v>
      </c>
      <c r="B34" s="20" t="s">
        <v>38</v>
      </c>
      <c r="C34" s="20" t="s">
        <v>39</v>
      </c>
      <c r="D34" s="10">
        <v>1625</v>
      </c>
      <c r="E34" s="10">
        <f t="shared" si="0"/>
        <v>975</v>
      </c>
      <c r="F34" s="10"/>
      <c r="G34" s="10">
        <f t="shared" si="1"/>
        <v>2600</v>
      </c>
      <c r="H34" s="8"/>
    </row>
    <row r="35" spans="1:8" ht="30.75">
      <c r="A35" s="11">
        <v>19</v>
      </c>
      <c r="B35" s="20" t="s">
        <v>46</v>
      </c>
      <c r="C35" s="20"/>
      <c r="D35" s="10">
        <v>1625</v>
      </c>
      <c r="E35" s="10">
        <f t="shared" si="0"/>
        <v>975</v>
      </c>
      <c r="F35" s="10"/>
      <c r="G35" s="10">
        <f t="shared" si="1"/>
        <v>2600</v>
      </c>
      <c r="H35" s="8"/>
    </row>
    <row r="36" spans="1:8" ht="15">
      <c r="A36" s="11">
        <v>20</v>
      </c>
      <c r="B36" s="20" t="s">
        <v>17</v>
      </c>
      <c r="C36" s="20" t="s">
        <v>47</v>
      </c>
      <c r="D36" s="10">
        <v>1625</v>
      </c>
      <c r="E36" s="10">
        <f t="shared" si="0"/>
        <v>975</v>
      </c>
      <c r="F36" s="10"/>
      <c r="G36" s="10">
        <f>SUM(D36:F36)</f>
        <v>2600</v>
      </c>
      <c r="H36" s="8"/>
    </row>
    <row r="37" spans="1:8" ht="15">
      <c r="A37" s="11">
        <v>21</v>
      </c>
      <c r="B37" s="20" t="s">
        <v>9</v>
      </c>
      <c r="C37" s="20" t="s">
        <v>31</v>
      </c>
      <c r="D37" s="10">
        <v>1625</v>
      </c>
      <c r="E37" s="10">
        <f t="shared" si="0"/>
        <v>975</v>
      </c>
      <c r="F37" s="10"/>
      <c r="G37" s="10">
        <f t="shared" si="1"/>
        <v>2600</v>
      </c>
      <c r="H37" s="8"/>
    </row>
    <row r="38" spans="1:8" ht="15">
      <c r="A38" s="11">
        <v>22</v>
      </c>
      <c r="B38" s="20" t="s">
        <v>40</v>
      </c>
      <c r="C38" s="20"/>
      <c r="D38" s="10">
        <v>1625</v>
      </c>
      <c r="E38" s="10">
        <f t="shared" si="0"/>
        <v>975</v>
      </c>
      <c r="F38" s="10"/>
      <c r="G38" s="10">
        <f t="shared" si="1"/>
        <v>2600</v>
      </c>
      <c r="H38" s="8"/>
    </row>
    <row r="39" spans="1:8" ht="15">
      <c r="A39" s="11" t="s">
        <v>68</v>
      </c>
      <c r="B39" s="20" t="s">
        <v>16</v>
      </c>
      <c r="C39" s="20" t="s">
        <v>41</v>
      </c>
      <c r="D39" s="10">
        <v>1625</v>
      </c>
      <c r="E39" s="10">
        <f t="shared" si="0"/>
        <v>975</v>
      </c>
      <c r="F39" s="10"/>
      <c r="G39" s="10">
        <f>SUM(D39:F39)+7*(D39+E39)</f>
        <v>20800</v>
      </c>
      <c r="H39" s="8"/>
    </row>
    <row r="40" spans="1:8" ht="30.75">
      <c r="A40" s="11">
        <v>31</v>
      </c>
      <c r="B40" s="20" t="s">
        <v>69</v>
      </c>
      <c r="C40" s="20"/>
      <c r="D40" s="10">
        <v>500</v>
      </c>
      <c r="E40" s="10">
        <f t="shared" si="0"/>
        <v>300</v>
      </c>
      <c r="F40" s="10"/>
      <c r="G40" s="10">
        <f t="shared" si="1"/>
        <v>800</v>
      </c>
      <c r="H40" s="8"/>
    </row>
    <row r="41" spans="1:8" ht="15">
      <c r="A41" s="33">
        <v>32</v>
      </c>
      <c r="B41" s="34" t="s">
        <v>9</v>
      </c>
      <c r="C41" s="34"/>
      <c r="D41" s="35">
        <v>1625</v>
      </c>
      <c r="E41" s="10">
        <f t="shared" si="0"/>
        <v>975</v>
      </c>
      <c r="F41" s="35"/>
      <c r="G41" s="35">
        <f t="shared" si="1"/>
        <v>2600</v>
      </c>
      <c r="H41" s="36"/>
    </row>
    <row r="42" spans="1:8" ht="15">
      <c r="A42" s="33"/>
      <c r="B42" s="34"/>
      <c r="C42" s="34"/>
      <c r="D42" s="35"/>
      <c r="E42" s="35"/>
      <c r="F42" s="35"/>
      <c r="G42" s="35"/>
      <c r="H42" s="36"/>
    </row>
    <row r="43" spans="1:8" ht="17.25" customHeight="1" thickBot="1">
      <c r="A43" s="15"/>
      <c r="B43" s="21"/>
      <c r="C43" s="22" t="s">
        <v>42</v>
      </c>
      <c r="D43" s="23">
        <f>SUM(D17:D42)+7*D39</f>
        <v>53775</v>
      </c>
      <c r="E43" s="23">
        <f>SUM(E17:E42)+7*E39</f>
        <v>32265</v>
      </c>
      <c r="F43" s="23">
        <f>SUM(F17:F42)+7*F39</f>
        <v>2438.25</v>
      </c>
      <c r="G43" s="23">
        <f>SUM(G17:G42)</f>
        <v>88478.25</v>
      </c>
      <c r="H43" s="9"/>
    </row>
    <row r="46" spans="3:7" ht="15">
      <c r="C46" s="18" t="s">
        <v>50</v>
      </c>
      <c r="D46" s="18"/>
      <c r="E46" s="18"/>
      <c r="F46" s="18"/>
      <c r="G46" s="18"/>
    </row>
  </sheetData>
  <mergeCells count="3">
    <mergeCell ref="A12:H12"/>
    <mergeCell ref="A13:H13"/>
    <mergeCell ref="A14:H14"/>
  </mergeCells>
  <printOptions horizontalCentered="1" verticalCentered="1"/>
  <pageMargins left="0.2755905511811024" right="0.1968503937007874" top="0.984251968503937" bottom="0.984251968503937" header="0.5118110236220472" footer="0.5118110236220472"/>
  <pageSetup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2:G29"/>
  <sheetViews>
    <sheetView workbookViewId="0" topLeftCell="A13">
      <selection activeCell="D11" sqref="D11"/>
    </sheetView>
  </sheetViews>
  <sheetFormatPr defaultColWidth="8.796875" defaultRowHeight="15"/>
  <cols>
    <col min="1" max="1" width="4.19921875" style="13" customWidth="1"/>
    <col min="2" max="2" width="19.796875" style="0" customWidth="1"/>
    <col min="3" max="3" width="14.59765625" style="0" customWidth="1"/>
    <col min="4" max="4" width="11" style="0" customWidth="1"/>
    <col min="5" max="5" width="10.3984375" style="0" customWidth="1"/>
    <col min="6" max="7" width="11.5" style="0" customWidth="1"/>
    <col min="8" max="16384" width="2.796875" style="0" customWidth="1"/>
  </cols>
  <sheetData>
    <row r="11" ht="33" customHeight="1"/>
    <row r="12" spans="1:7" ht="22.5" customHeight="1">
      <c r="A12" s="121" t="s">
        <v>48</v>
      </c>
      <c r="B12" s="121"/>
      <c r="C12" s="121"/>
      <c r="D12" s="121"/>
      <c r="E12" s="121"/>
      <c r="F12" s="121"/>
      <c r="G12" s="121"/>
    </row>
    <row r="13" spans="1:7" ht="15" customHeight="1">
      <c r="A13" s="119" t="s">
        <v>94</v>
      </c>
      <c r="B13" s="119"/>
      <c r="C13" s="119"/>
      <c r="D13" s="119"/>
      <c r="E13" s="119"/>
      <c r="F13" s="119"/>
      <c r="G13" s="119"/>
    </row>
    <row r="14" spans="1:7" ht="15.75" customHeight="1" thickBot="1">
      <c r="A14" s="120" t="s">
        <v>53</v>
      </c>
      <c r="B14" s="120"/>
      <c r="C14" s="120"/>
      <c r="D14" s="120"/>
      <c r="E14" s="120"/>
      <c r="F14" s="120"/>
      <c r="G14" s="120"/>
    </row>
    <row r="15" spans="1:7" ht="33" customHeight="1" thickBot="1">
      <c r="A15" s="3" t="s">
        <v>1</v>
      </c>
      <c r="B15" s="4" t="s">
        <v>2</v>
      </c>
      <c r="C15" s="4" t="s">
        <v>11</v>
      </c>
      <c r="D15" s="4" t="s">
        <v>13</v>
      </c>
      <c r="E15" s="4" t="s">
        <v>12</v>
      </c>
      <c r="F15" s="4" t="s">
        <v>44</v>
      </c>
      <c r="G15" s="5" t="s">
        <v>4</v>
      </c>
    </row>
    <row r="16" ht="3" customHeight="1" thickBot="1"/>
    <row r="17" spans="1:7" ht="36">
      <c r="A17" s="14">
        <v>1</v>
      </c>
      <c r="B17" s="38" t="s">
        <v>87</v>
      </c>
      <c r="C17" s="6" t="s">
        <v>51</v>
      </c>
      <c r="D17" s="12">
        <v>2400</v>
      </c>
      <c r="E17" s="12">
        <f>D17*0.6</f>
        <v>1440</v>
      </c>
      <c r="F17" s="12">
        <f aca="true" t="shared" si="0" ref="F17:F26">SUM(D17:E17)</f>
        <v>3840</v>
      </c>
      <c r="G17" s="7"/>
    </row>
    <row r="18" spans="1:7" ht="72">
      <c r="A18" s="11">
        <v>2</v>
      </c>
      <c r="B18" s="39" t="s">
        <v>86</v>
      </c>
      <c r="C18" s="1" t="s">
        <v>52</v>
      </c>
      <c r="D18" s="10">
        <v>1625</v>
      </c>
      <c r="E18" s="10">
        <f aca="true" t="shared" si="1" ref="E18:E25">D18*0.6</f>
        <v>975</v>
      </c>
      <c r="F18" s="10">
        <f t="shared" si="0"/>
        <v>2600</v>
      </c>
      <c r="G18" s="8"/>
    </row>
    <row r="19" spans="1:7" ht="36">
      <c r="A19" s="11">
        <v>3</v>
      </c>
      <c r="B19" s="39" t="s">
        <v>88</v>
      </c>
      <c r="C19" s="1" t="s">
        <v>55</v>
      </c>
      <c r="D19" s="10">
        <v>1425</v>
      </c>
      <c r="E19" s="10">
        <f>D19*0.6</f>
        <v>855</v>
      </c>
      <c r="F19" s="10">
        <f t="shared" si="0"/>
        <v>2280</v>
      </c>
      <c r="G19" s="8"/>
    </row>
    <row r="20" spans="1:7" ht="18">
      <c r="A20" s="11">
        <v>4</v>
      </c>
      <c r="B20" s="39" t="s">
        <v>89</v>
      </c>
      <c r="C20" s="1" t="s">
        <v>56</v>
      </c>
      <c r="D20" s="10">
        <v>1425</v>
      </c>
      <c r="E20" s="10">
        <f t="shared" si="1"/>
        <v>855</v>
      </c>
      <c r="F20" s="10">
        <f t="shared" si="0"/>
        <v>2280</v>
      </c>
      <c r="G20" s="8"/>
    </row>
    <row r="21" spans="1:7" ht="18">
      <c r="A21" s="11">
        <v>5</v>
      </c>
      <c r="B21" s="39" t="s">
        <v>54</v>
      </c>
      <c r="C21" s="1" t="s">
        <v>70</v>
      </c>
      <c r="D21" s="10">
        <v>1250</v>
      </c>
      <c r="E21" s="10">
        <f t="shared" si="1"/>
        <v>750</v>
      </c>
      <c r="F21" s="10">
        <f t="shared" si="0"/>
        <v>2000</v>
      </c>
      <c r="G21" s="8"/>
    </row>
    <row r="22" spans="1:7" ht="18">
      <c r="A22" s="11">
        <v>6</v>
      </c>
      <c r="B22" s="39" t="s">
        <v>57</v>
      </c>
      <c r="C22" s="1" t="s">
        <v>58</v>
      </c>
      <c r="D22" s="10">
        <v>1125</v>
      </c>
      <c r="E22" s="10">
        <f>D22*0.6</f>
        <v>675</v>
      </c>
      <c r="F22" s="10">
        <f t="shared" si="0"/>
        <v>1800</v>
      </c>
      <c r="G22" s="8"/>
    </row>
    <row r="23" spans="1:7" ht="18">
      <c r="A23" s="11">
        <v>7</v>
      </c>
      <c r="B23" s="39" t="s">
        <v>57</v>
      </c>
      <c r="C23" s="1" t="s">
        <v>59</v>
      </c>
      <c r="D23" s="10">
        <v>1125</v>
      </c>
      <c r="E23" s="10">
        <f t="shared" si="1"/>
        <v>675</v>
      </c>
      <c r="F23" s="10">
        <f t="shared" si="0"/>
        <v>1800</v>
      </c>
      <c r="G23" s="8"/>
    </row>
    <row r="24" spans="1:7" ht="18">
      <c r="A24" s="11">
        <v>8</v>
      </c>
      <c r="B24" s="39" t="s">
        <v>57</v>
      </c>
      <c r="C24" s="1" t="s">
        <v>71</v>
      </c>
      <c r="D24" s="10">
        <v>1125</v>
      </c>
      <c r="E24" s="10">
        <f t="shared" si="1"/>
        <v>675</v>
      </c>
      <c r="F24" s="10">
        <f t="shared" si="0"/>
        <v>1800</v>
      </c>
      <c r="G24" s="8"/>
    </row>
    <row r="25" spans="1:7" ht="18">
      <c r="A25" s="11">
        <v>9</v>
      </c>
      <c r="B25" s="39" t="s">
        <v>60</v>
      </c>
      <c r="C25" s="1" t="s">
        <v>33</v>
      </c>
      <c r="D25" s="10">
        <v>690</v>
      </c>
      <c r="E25" s="10">
        <f t="shared" si="1"/>
        <v>414</v>
      </c>
      <c r="F25" s="10">
        <f t="shared" si="0"/>
        <v>1104</v>
      </c>
      <c r="G25" s="8"/>
    </row>
    <row r="26" spans="1:7" ht="18" thickBot="1">
      <c r="A26" s="15"/>
      <c r="B26" s="40"/>
      <c r="C26" s="16" t="s">
        <v>42</v>
      </c>
      <c r="D26" s="17">
        <f>SUM(D17:D25)</f>
        <v>12190</v>
      </c>
      <c r="E26" s="17">
        <f>SUM(E17:E25)</f>
        <v>7314</v>
      </c>
      <c r="F26" s="17">
        <f t="shared" si="0"/>
        <v>19504</v>
      </c>
      <c r="G26" s="9"/>
    </row>
    <row r="28" ht="48" customHeight="1"/>
    <row r="29" spans="3:6" ht="15">
      <c r="C29" s="18" t="s">
        <v>61</v>
      </c>
      <c r="D29" s="18"/>
      <c r="E29" s="18"/>
      <c r="F29" s="18" t="s">
        <v>62</v>
      </c>
    </row>
  </sheetData>
  <mergeCells count="3">
    <mergeCell ref="A12:G12"/>
    <mergeCell ref="A13:G13"/>
    <mergeCell ref="A14:G14"/>
  </mergeCells>
  <printOptions horizontalCentered="1"/>
  <pageMargins left="0.1968503937007874" right="0.1968503937007874" top="1.07" bottom="1.1023622047244095" header="0.3937007874015748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="70" zoomScaleNormal="70" workbookViewId="0" topLeftCell="A1">
      <selection activeCell="I7" sqref="I7"/>
    </sheetView>
  </sheetViews>
  <sheetFormatPr defaultColWidth="8.796875" defaultRowHeight="15"/>
  <cols>
    <col min="1" max="1" width="4.8984375" style="0" customWidth="1"/>
    <col min="2" max="2" width="30.19921875" style="0" bestFit="1" customWidth="1"/>
    <col min="3" max="3" width="11.09765625" style="0" customWidth="1"/>
    <col min="4" max="4" width="9.3984375" style="0" customWidth="1"/>
    <col min="5" max="5" width="15.8984375" style="0" customWidth="1"/>
  </cols>
  <sheetData>
    <row r="1" spans="1:7" ht="166.5" customHeight="1">
      <c r="A1" s="31"/>
      <c r="B1" s="124"/>
      <c r="C1" s="124"/>
      <c r="D1" s="31"/>
      <c r="E1" s="31"/>
      <c r="F1" s="31"/>
      <c r="G1" s="31"/>
    </row>
    <row r="2" spans="1:5" s="54" customFormat="1" ht="3.75" customHeight="1">
      <c r="A2" s="125" t="s">
        <v>93</v>
      </c>
      <c r="B2" s="125"/>
      <c r="C2" s="125"/>
      <c r="D2" s="125"/>
      <c r="E2" s="125"/>
    </row>
    <row r="3" spans="1:5" s="54" customFormat="1" ht="24.75">
      <c r="A3" s="125" t="s">
        <v>0</v>
      </c>
      <c r="B3" s="125"/>
      <c r="C3" s="125"/>
      <c r="D3" s="125"/>
      <c r="E3" s="125"/>
    </row>
    <row r="4" spans="1:5" s="54" customFormat="1" ht="27.75" customHeight="1" thickBot="1">
      <c r="A4" s="123" t="s">
        <v>82</v>
      </c>
      <c r="B4" s="123"/>
      <c r="C4" s="123"/>
      <c r="D4" s="123"/>
      <c r="E4" s="123"/>
    </row>
    <row r="5" spans="1:5" s="54" customFormat="1" ht="27.75" customHeight="1" thickBot="1">
      <c r="A5" s="55"/>
      <c r="B5" s="55"/>
      <c r="C5" s="55"/>
      <c r="D5" s="55"/>
      <c r="E5" s="55"/>
    </row>
    <row r="6" spans="1:5" ht="35.25" thickBot="1">
      <c r="A6" s="42" t="s">
        <v>1</v>
      </c>
      <c r="B6" s="43" t="s">
        <v>2</v>
      </c>
      <c r="C6" s="43" t="s">
        <v>72</v>
      </c>
      <c r="D6" s="43" t="s">
        <v>80</v>
      </c>
      <c r="E6" s="44" t="s">
        <v>73</v>
      </c>
    </row>
    <row r="7" spans="1:5" ht="15">
      <c r="A7" s="45"/>
      <c r="B7" s="46"/>
      <c r="C7" s="46"/>
      <c r="D7" s="46"/>
      <c r="E7" s="47"/>
    </row>
    <row r="8" spans="1:5" ht="18">
      <c r="A8" s="11">
        <v>1</v>
      </c>
      <c r="B8" s="39" t="s">
        <v>74</v>
      </c>
      <c r="C8" s="37">
        <v>1</v>
      </c>
      <c r="D8" s="10">
        <v>3840</v>
      </c>
      <c r="E8" s="48">
        <f aca="true" t="shared" si="0" ref="E8:E17">D8*C8</f>
        <v>3840</v>
      </c>
    </row>
    <row r="9" spans="1:5" ht="18">
      <c r="A9" s="11">
        <v>2</v>
      </c>
      <c r="B9" s="39" t="s">
        <v>83</v>
      </c>
      <c r="C9" s="37">
        <v>1</v>
      </c>
      <c r="D9" s="10">
        <v>1500</v>
      </c>
      <c r="E9" s="48">
        <f t="shared" si="0"/>
        <v>1500</v>
      </c>
    </row>
    <row r="10" spans="1:5" ht="18">
      <c r="A10" s="11">
        <v>3</v>
      </c>
      <c r="B10" s="39" t="s">
        <v>84</v>
      </c>
      <c r="C10" s="37">
        <v>1</v>
      </c>
      <c r="D10" s="10">
        <v>1200</v>
      </c>
      <c r="E10" s="48">
        <f t="shared" si="0"/>
        <v>1200</v>
      </c>
    </row>
    <row r="11" spans="1:5" ht="18">
      <c r="A11" s="11">
        <v>4</v>
      </c>
      <c r="B11" s="39" t="s">
        <v>85</v>
      </c>
      <c r="C11" s="37">
        <v>2</v>
      </c>
      <c r="D11" s="10">
        <v>1200</v>
      </c>
      <c r="E11" s="48">
        <f t="shared" si="0"/>
        <v>2400</v>
      </c>
    </row>
    <row r="12" spans="1:5" ht="18">
      <c r="A12" s="11">
        <v>5</v>
      </c>
      <c r="B12" s="39" t="s">
        <v>75</v>
      </c>
      <c r="C12" s="11">
        <v>1</v>
      </c>
      <c r="D12" s="10">
        <v>1500</v>
      </c>
      <c r="E12" s="48">
        <f t="shared" si="0"/>
        <v>1500</v>
      </c>
    </row>
    <row r="13" spans="1:5" ht="18">
      <c r="A13" s="11">
        <v>6</v>
      </c>
      <c r="B13" s="39" t="s">
        <v>76</v>
      </c>
      <c r="C13" s="11">
        <v>3</v>
      </c>
      <c r="D13" s="10">
        <v>1400</v>
      </c>
      <c r="E13" s="48">
        <f t="shared" si="0"/>
        <v>4200</v>
      </c>
    </row>
    <row r="14" spans="1:5" ht="54">
      <c r="A14" s="11">
        <v>7</v>
      </c>
      <c r="B14" s="39" t="s">
        <v>77</v>
      </c>
      <c r="C14" s="11">
        <v>1</v>
      </c>
      <c r="D14" s="10">
        <v>1820</v>
      </c>
      <c r="E14" s="48">
        <f t="shared" si="0"/>
        <v>1820</v>
      </c>
    </row>
    <row r="15" spans="1:5" ht="18">
      <c r="A15" s="11">
        <v>8</v>
      </c>
      <c r="B15" s="39" t="s">
        <v>78</v>
      </c>
      <c r="C15" s="11">
        <v>1</v>
      </c>
      <c r="D15" s="10">
        <v>800</v>
      </c>
      <c r="E15" s="48">
        <f t="shared" si="0"/>
        <v>800</v>
      </c>
    </row>
    <row r="16" spans="1:5" ht="18">
      <c r="A16" s="11">
        <v>9</v>
      </c>
      <c r="B16" s="39" t="s">
        <v>79</v>
      </c>
      <c r="C16" s="11">
        <v>3</v>
      </c>
      <c r="D16" s="10">
        <v>1200</v>
      </c>
      <c r="E16" s="48">
        <f t="shared" si="0"/>
        <v>3600</v>
      </c>
    </row>
    <row r="17" spans="1:5" ht="18">
      <c r="A17" s="11">
        <v>10</v>
      </c>
      <c r="B17" s="39" t="s">
        <v>90</v>
      </c>
      <c r="C17" s="11">
        <v>1</v>
      </c>
      <c r="D17" s="10">
        <v>1500</v>
      </c>
      <c r="E17" s="48">
        <f t="shared" si="0"/>
        <v>1500</v>
      </c>
    </row>
    <row r="18" spans="1:5" ht="18" thickBot="1">
      <c r="A18" s="49"/>
      <c r="B18" s="50" t="s">
        <v>81</v>
      </c>
      <c r="C18" s="51">
        <f>SUM(C8:C17)</f>
        <v>15</v>
      </c>
      <c r="D18" s="52"/>
      <c r="E18" s="53">
        <f>SUM(E8:E17)</f>
        <v>22360</v>
      </c>
    </row>
    <row r="19" ht="39.75" customHeight="1"/>
    <row r="20" spans="1:5" ht="17.25">
      <c r="A20" s="122" t="s">
        <v>91</v>
      </c>
      <c r="B20" s="122"/>
      <c r="C20" s="18"/>
      <c r="D20" s="122" t="s">
        <v>92</v>
      </c>
      <c r="E20" s="122"/>
    </row>
    <row r="21" ht="15">
      <c r="B21" s="41"/>
    </row>
  </sheetData>
  <mergeCells count="6">
    <mergeCell ref="A20:B20"/>
    <mergeCell ref="D20:E20"/>
    <mergeCell ref="A4:E4"/>
    <mergeCell ref="B1:C1"/>
    <mergeCell ref="A3:E3"/>
    <mergeCell ref="A2:E2"/>
  </mergeCells>
  <printOptions horizontalCentered="1"/>
  <pageMargins left="0.39" right="0.18" top="0.984251968503937" bottom="0.984251968503937" header="0.5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СКИБР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Хайченко </dc:creator>
  <cp:keywords/>
  <dc:description/>
  <cp:lastModifiedBy>Владимир Хайченко</cp:lastModifiedBy>
  <cp:lastPrinted>2001-12-24T08:35:59Z</cp:lastPrinted>
  <dcterms:created xsi:type="dcterms:W3CDTF">2001-07-04T06:28:57Z</dcterms:created>
  <dcterms:modified xsi:type="dcterms:W3CDTF">2003-09-30T03:54:14Z</dcterms:modified>
  <cp:category/>
  <cp:version/>
  <cp:contentType/>
  <cp:contentStatus/>
</cp:coreProperties>
</file>